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671" activeTab="0"/>
  </bookViews>
  <sheets>
    <sheet name="TEBAR MENSAL 2020" sheetId="1" r:id="rId1"/>
  </sheets>
  <definedNames/>
  <calcPr fullCalcOnLoad="1"/>
</workbook>
</file>

<file path=xl/sharedStrings.xml><?xml version="1.0" encoding="utf-8"?>
<sst xmlns="http://schemas.openxmlformats.org/spreadsheetml/2006/main" count="71" uniqueCount="30">
  <si>
    <t>Produto</t>
  </si>
  <si>
    <t>Longo Curso</t>
  </si>
  <si>
    <t>Cabotagem</t>
  </si>
  <si>
    <t>IMPORTAÇÃO</t>
  </si>
  <si>
    <t>Petróleo</t>
  </si>
  <si>
    <t>Nafta</t>
  </si>
  <si>
    <t>Óleo Combustível</t>
  </si>
  <si>
    <t>Diesel</t>
  </si>
  <si>
    <t>Outros</t>
  </si>
  <si>
    <t>EXPORTAÇÃO</t>
  </si>
  <si>
    <t>Gasolina</t>
  </si>
  <si>
    <t>TOTAIS PARCIAIS</t>
  </si>
  <si>
    <t>TOTAL  GERAL</t>
  </si>
  <si>
    <t xml:space="preserve">Porto Organizado de São Sebastião </t>
  </si>
  <si>
    <t>MOVIMENTAÇÃO DE GRANÉIS LÍQUIDOS EM TERMINAL PRIVADO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</si>
  <si>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</si>
  <si>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</si>
  <si>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</si>
  <si>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</si>
  <si>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</si>
  <si>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</si>
  <si>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</si>
  <si>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</si>
  <si>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</si>
  <si>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</si>
  <si>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</si>
  <si>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</si>
  <si>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 DE NAVIOS - acumulado</t>
  </si>
  <si>
    <t xml:space="preserve"> Terminal Marítimo Almirante Barroso - TEBAR - 2021</t>
  </si>
  <si>
    <t>ACUMULADO NO ANO 2021 em toneladas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</si>
</sst>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0000"/>
    <numFmt numFmtId="174" formatCode="_(* #,##0.0_);_(* \(#,##0.0\);_(* &quot;-&quot;??_);_(@_)"/>
    <numFmt numFmtId="175" formatCode="[$-416]dddd\,\ d&quot; de &quot;mmmm&quot; de &quot;yyyy"/>
    <numFmt numFmtId="176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172" fontId="1" fillId="0" borderId="16" xfId="5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2" fontId="0" fillId="0" borderId="20" xfId="51" applyNumberFormat="1" applyFont="1" applyBorder="1" applyAlignment="1">
      <alignment horizontal="center" vertical="center"/>
    </xf>
    <xf numFmtId="172" fontId="0" fillId="0" borderId="21" xfId="51" applyNumberFormat="1" applyFont="1" applyBorder="1" applyAlignment="1">
      <alignment horizontal="center" vertical="center"/>
    </xf>
    <xf numFmtId="172" fontId="0" fillId="0" borderId="22" xfId="5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23" xfId="51" applyNumberFormat="1" applyFont="1" applyBorder="1" applyAlignment="1">
      <alignment horizontal="center" vertical="center"/>
    </xf>
    <xf numFmtId="172" fontId="0" fillId="0" borderId="24" xfId="51" applyNumberFormat="1" applyFont="1" applyBorder="1" applyAlignment="1">
      <alignment horizontal="center" vertical="center"/>
    </xf>
    <xf numFmtId="172" fontId="0" fillId="0" borderId="25" xfId="51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2" fontId="0" fillId="0" borderId="24" xfId="51" applyNumberFormat="1" applyBorder="1" applyAlignment="1">
      <alignment horizontal="center" vertical="center"/>
    </xf>
    <xf numFmtId="172" fontId="0" fillId="0" borderId="25" xfId="51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2" fontId="0" fillId="0" borderId="29" xfId="51" applyNumberFormat="1" applyFont="1" applyBorder="1" applyAlignment="1">
      <alignment horizontal="center" vertical="center"/>
    </xf>
    <xf numFmtId="172" fontId="0" fillId="0" borderId="30" xfId="51" applyNumberFormat="1" applyFont="1" applyBorder="1" applyAlignment="1">
      <alignment horizontal="center" vertical="center"/>
    </xf>
    <xf numFmtId="172" fontId="0" fillId="0" borderId="31" xfId="51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2" fontId="0" fillId="0" borderId="23" xfId="51" applyNumberFormat="1" applyBorder="1" applyAlignment="1">
      <alignment horizontal="center" vertical="center"/>
    </xf>
    <xf numFmtId="172" fontId="0" fillId="0" borderId="29" xfId="51" applyNumberFormat="1" applyBorder="1" applyAlignment="1">
      <alignment horizontal="center" vertical="center"/>
    </xf>
    <xf numFmtId="172" fontId="1" fillId="0" borderId="33" xfId="51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2" fontId="1" fillId="0" borderId="36" xfId="51" applyNumberFormat="1" applyFont="1" applyBorder="1" applyAlignment="1">
      <alignment horizontal="center" vertical="center"/>
    </xf>
    <xf numFmtId="172" fontId="0" fillId="0" borderId="37" xfId="51" applyNumberFormat="1" applyFont="1" applyBorder="1" applyAlignment="1">
      <alignment horizontal="center" vertical="center"/>
    </xf>
    <xf numFmtId="172" fontId="0" fillId="0" borderId="38" xfId="51" applyNumberFormat="1" applyFont="1" applyBorder="1" applyAlignment="1">
      <alignment horizontal="center" vertical="center"/>
    </xf>
    <xf numFmtId="172" fontId="0" fillId="0" borderId="38" xfId="51" applyNumberFormat="1" applyBorder="1" applyAlignment="1">
      <alignment horizontal="center" vertical="center"/>
    </xf>
    <xf numFmtId="172" fontId="0" fillId="0" borderId="39" xfId="51" applyNumberFormat="1" applyFont="1" applyBorder="1" applyAlignment="1">
      <alignment horizontal="center" vertical="center"/>
    </xf>
    <xf numFmtId="172" fontId="1" fillId="0" borderId="40" xfId="51" applyNumberFormat="1" applyFont="1" applyBorder="1" applyAlignment="1">
      <alignment horizontal="center" vertical="center"/>
    </xf>
    <xf numFmtId="172" fontId="0" fillId="0" borderId="23" xfId="51" applyNumberForma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172" fontId="0" fillId="0" borderId="23" xfId="5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4</xdr:col>
      <xdr:colOff>238125</xdr:colOff>
      <xdr:row>7</xdr:row>
      <xdr:rowOff>152400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42875"/>
          <a:ext cx="2057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6"/>
  <sheetViews>
    <sheetView showGridLines="0" tabSelected="1" zoomScalePageLayoutView="0" workbookViewId="0" topLeftCell="A1">
      <selection activeCell="F46" sqref="F46:G46"/>
    </sheetView>
  </sheetViews>
  <sheetFormatPr defaultColWidth="9.140625" defaultRowHeight="12.75"/>
  <cols>
    <col min="1" max="1" width="9.140625" style="1" customWidth="1"/>
    <col min="2" max="2" width="2.28125" style="1" customWidth="1"/>
    <col min="3" max="3" width="17.57421875" style="1" customWidth="1"/>
    <col min="4" max="9" width="13.7109375" style="1" customWidth="1"/>
    <col min="10" max="10" width="13.00390625" style="1" bestFit="1" customWidth="1"/>
    <col min="11" max="11" width="15.421875" style="1" bestFit="1" customWidth="1"/>
    <col min="12" max="12" width="14.28125" style="1" bestFit="1" customWidth="1"/>
    <col min="13" max="13" width="15.28125" style="1" bestFit="1" customWidth="1"/>
    <col min="14" max="14" width="15.00390625" style="1" bestFit="1" customWidth="1"/>
    <col min="15" max="15" width="15.57421875" style="1" bestFit="1" customWidth="1"/>
    <col min="16" max="16" width="12.00390625" style="1" bestFit="1" customWidth="1"/>
    <col min="17" max="17" width="9.140625" style="1" customWidth="1"/>
    <col min="18" max="18" width="11.140625" style="1" bestFit="1" customWidth="1"/>
    <col min="19" max="16384" width="9.140625" style="1" customWidth="1"/>
  </cols>
  <sheetData>
    <row r="2" ht="12.75">
      <c r="E2" s="37"/>
    </row>
    <row r="3" spans="5:12" ht="12.75">
      <c r="E3" s="37"/>
      <c r="J3" s="50"/>
      <c r="L3" s="51"/>
    </row>
    <row r="4" ht="12.75">
      <c r="E4" s="37"/>
    </row>
    <row r="6" spans="2:13" ht="12.75">
      <c r="B6" s="54" t="s">
        <v>13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3" ht="12.75">
      <c r="B7" s="54" t="s">
        <v>28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13" ht="12.75">
      <c r="B8" s="54" t="s"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2:13" ht="12.7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2:15" ht="12.75">
      <c r="B10" s="40"/>
      <c r="C10" s="39"/>
      <c r="D10" s="55" t="s">
        <v>15</v>
      </c>
      <c r="E10" s="55"/>
      <c r="F10" s="55" t="s">
        <v>16</v>
      </c>
      <c r="G10" s="55"/>
      <c r="H10" s="55" t="s">
        <v>17</v>
      </c>
      <c r="I10" s="55"/>
      <c r="J10" s="55" t="s">
        <v>18</v>
      </c>
      <c r="K10" s="55"/>
      <c r="L10" s="55" t="s">
        <v>19</v>
      </c>
      <c r="M10" s="55"/>
      <c r="N10" s="55" t="s">
        <v>20</v>
      </c>
      <c r="O10" s="55"/>
    </row>
    <row r="11" spans="2:15" ht="13.5" thickBot="1">
      <c r="B11" s="3"/>
      <c r="C11" s="4" t="s">
        <v>0</v>
      </c>
      <c r="D11" s="5" t="s">
        <v>1</v>
      </c>
      <c r="E11" s="6" t="s">
        <v>2</v>
      </c>
      <c r="F11" s="5" t="s">
        <v>1</v>
      </c>
      <c r="G11" s="6" t="s">
        <v>2</v>
      </c>
      <c r="H11" s="5" t="s">
        <v>1</v>
      </c>
      <c r="I11" s="7" t="s">
        <v>2</v>
      </c>
      <c r="J11" s="5" t="s">
        <v>1</v>
      </c>
      <c r="K11" s="7" t="s">
        <v>2</v>
      </c>
      <c r="L11" s="5" t="s">
        <v>1</v>
      </c>
      <c r="M11" s="8" t="s">
        <v>2</v>
      </c>
      <c r="N11" s="5" t="s">
        <v>1</v>
      </c>
      <c r="O11" s="8" t="s">
        <v>2</v>
      </c>
    </row>
    <row r="12" spans="2:15" ht="15" customHeight="1" thickBot="1">
      <c r="B12" s="9" t="s">
        <v>3</v>
      </c>
      <c r="C12" s="10"/>
      <c r="D12" s="11">
        <f aca="true" t="shared" si="0" ref="D12:O12">SUM(D13:D17)</f>
        <v>4424</v>
      </c>
      <c r="E12" s="41">
        <f t="shared" si="0"/>
        <v>3114959</v>
      </c>
      <c r="F12" s="41">
        <f t="shared" si="0"/>
        <v>241427</v>
      </c>
      <c r="G12" s="41">
        <f t="shared" si="0"/>
        <v>3430974</v>
      </c>
      <c r="H12" s="41">
        <f t="shared" si="0"/>
        <v>228143</v>
      </c>
      <c r="I12" s="41">
        <f t="shared" si="0"/>
        <v>3754320</v>
      </c>
      <c r="J12" s="41">
        <f t="shared" si="0"/>
        <v>628399</v>
      </c>
      <c r="K12" s="41">
        <f t="shared" si="0"/>
        <v>3124007</v>
      </c>
      <c r="L12" s="41">
        <f t="shared" si="0"/>
        <v>0</v>
      </c>
      <c r="M12" s="41">
        <f t="shared" si="0"/>
        <v>4126382</v>
      </c>
      <c r="N12" s="41">
        <f t="shared" si="0"/>
        <v>0</v>
      </c>
      <c r="O12" s="41">
        <f t="shared" si="0"/>
        <v>3127022</v>
      </c>
    </row>
    <row r="13" spans="2:18" ht="12.75">
      <c r="B13" s="12"/>
      <c r="C13" s="13" t="s">
        <v>4</v>
      </c>
      <c r="D13" s="14">
        <v>4424</v>
      </c>
      <c r="E13" s="42">
        <v>2815581</v>
      </c>
      <c r="F13" s="14">
        <v>241427</v>
      </c>
      <c r="G13" s="42">
        <v>3113721</v>
      </c>
      <c r="H13" s="14">
        <v>228143</v>
      </c>
      <c r="I13" s="15">
        <v>3348713</v>
      </c>
      <c r="J13" s="14">
        <v>462832</v>
      </c>
      <c r="K13" s="15">
        <v>2891708</v>
      </c>
      <c r="L13" s="14">
        <v>0</v>
      </c>
      <c r="M13" s="16">
        <v>3960592</v>
      </c>
      <c r="N13" s="14">
        <v>0</v>
      </c>
      <c r="O13" s="16">
        <v>2851051</v>
      </c>
      <c r="P13" s="48"/>
      <c r="R13" s="48"/>
    </row>
    <row r="14" spans="2:18" ht="12.75">
      <c r="B14" s="3"/>
      <c r="C14" s="17" t="s">
        <v>5</v>
      </c>
      <c r="D14" s="18"/>
      <c r="E14" s="43">
        <v>70141</v>
      </c>
      <c r="F14" s="18"/>
      <c r="G14" s="43">
        <v>73363</v>
      </c>
      <c r="H14" s="18">
        <v>0</v>
      </c>
      <c r="I14" s="19">
        <v>0</v>
      </c>
      <c r="J14" s="18">
        <v>0</v>
      </c>
      <c r="K14" s="19">
        <v>532</v>
      </c>
      <c r="L14" s="18">
        <v>0</v>
      </c>
      <c r="M14" s="20">
        <v>0</v>
      </c>
      <c r="N14" s="18">
        <v>0</v>
      </c>
      <c r="O14" s="20">
        <v>33092</v>
      </c>
      <c r="P14" s="48"/>
      <c r="R14" s="48"/>
    </row>
    <row r="15" spans="2:18" ht="12.75">
      <c r="B15" s="21"/>
      <c r="C15" s="22" t="s">
        <v>6</v>
      </c>
      <c r="D15" s="49"/>
      <c r="E15" s="43">
        <v>194430</v>
      </c>
      <c r="F15" s="18"/>
      <c r="G15" s="43">
        <v>122760</v>
      </c>
      <c r="H15" s="18">
        <v>0</v>
      </c>
      <c r="I15" s="19">
        <v>244876</v>
      </c>
      <c r="J15" s="18">
        <v>61627</v>
      </c>
      <c r="K15" s="19">
        <v>183706</v>
      </c>
      <c r="L15" s="18">
        <v>0</v>
      </c>
      <c r="M15" s="20">
        <v>165790</v>
      </c>
      <c r="N15" s="18">
        <v>0</v>
      </c>
      <c r="O15" s="20">
        <v>200543</v>
      </c>
      <c r="P15" s="48"/>
      <c r="R15" s="48"/>
    </row>
    <row r="16" spans="2:18" ht="12.75">
      <c r="B16" s="21"/>
      <c r="C16" s="22" t="s">
        <v>7</v>
      </c>
      <c r="D16" s="18"/>
      <c r="E16" s="43">
        <v>2524</v>
      </c>
      <c r="F16" s="18"/>
      <c r="G16" s="43">
        <v>47870</v>
      </c>
      <c r="H16" s="18">
        <v>0</v>
      </c>
      <c r="I16" s="23">
        <v>136446</v>
      </c>
      <c r="J16" s="18">
        <v>103940</v>
      </c>
      <c r="K16" s="23">
        <v>12149</v>
      </c>
      <c r="L16" s="18">
        <v>0</v>
      </c>
      <c r="M16" s="24">
        <v>0</v>
      </c>
      <c r="N16" s="18">
        <v>0</v>
      </c>
      <c r="O16" s="24">
        <v>0</v>
      </c>
      <c r="P16" s="48"/>
      <c r="R16" s="48"/>
    </row>
    <row r="17" spans="2:16" ht="13.5" thickBot="1">
      <c r="B17" s="25"/>
      <c r="C17" s="17" t="s">
        <v>8</v>
      </c>
      <c r="D17" s="26"/>
      <c r="E17" s="45">
        <f>3144+29139</f>
        <v>32283</v>
      </c>
      <c r="F17" s="26"/>
      <c r="G17" s="45">
        <f>48786+24474</f>
        <v>73260</v>
      </c>
      <c r="H17" s="26">
        <v>0</v>
      </c>
      <c r="I17" s="27">
        <f>23220+1065</f>
        <v>24285</v>
      </c>
      <c r="J17" s="26">
        <v>0</v>
      </c>
      <c r="K17" s="27">
        <v>35912</v>
      </c>
      <c r="L17" s="26">
        <v>0</v>
      </c>
      <c r="M17" s="28">
        <v>0</v>
      </c>
      <c r="N17" s="26">
        <v>0</v>
      </c>
      <c r="O17" s="28">
        <f>42336</f>
        <v>42336</v>
      </c>
      <c r="P17" s="48"/>
    </row>
    <row r="18" spans="2:16" ht="15" customHeight="1" thickBot="1">
      <c r="B18" s="29" t="s">
        <v>9</v>
      </c>
      <c r="C18" s="30"/>
      <c r="D18" s="11">
        <f aca="true" t="shared" si="1" ref="D18:O18">SUM(D19:D23)</f>
        <v>221102</v>
      </c>
      <c r="E18" s="41">
        <f t="shared" si="1"/>
        <v>295000</v>
      </c>
      <c r="F18" s="41">
        <f t="shared" si="1"/>
        <v>280563</v>
      </c>
      <c r="G18" s="41">
        <f t="shared" si="1"/>
        <v>397739</v>
      </c>
      <c r="H18" s="41">
        <f t="shared" si="1"/>
        <v>218065</v>
      </c>
      <c r="I18" s="41">
        <f t="shared" si="1"/>
        <v>665506</v>
      </c>
      <c r="J18" s="41">
        <f t="shared" si="1"/>
        <v>534038</v>
      </c>
      <c r="K18" s="41">
        <f t="shared" si="1"/>
        <v>427452</v>
      </c>
      <c r="L18" s="41">
        <f t="shared" si="1"/>
        <v>0</v>
      </c>
      <c r="M18" s="41">
        <f t="shared" si="1"/>
        <v>563847</v>
      </c>
      <c r="N18" s="41">
        <f t="shared" si="1"/>
        <v>131298</v>
      </c>
      <c r="O18" s="41">
        <f t="shared" si="1"/>
        <v>518222</v>
      </c>
      <c r="P18" s="48"/>
    </row>
    <row r="19" spans="2:20" ht="12.75">
      <c r="B19" s="2"/>
      <c r="C19" s="17" t="s">
        <v>4</v>
      </c>
      <c r="D19" s="14"/>
      <c r="E19" s="42">
        <v>0</v>
      </c>
      <c r="F19" s="14">
        <v>138956</v>
      </c>
      <c r="G19" s="42">
        <v>171450</v>
      </c>
      <c r="H19" s="14">
        <v>22612</v>
      </c>
      <c r="I19" s="15">
        <v>196610</v>
      </c>
      <c r="J19" s="14">
        <v>202051</v>
      </c>
      <c r="K19" s="15">
        <v>132232</v>
      </c>
      <c r="L19" s="14">
        <v>0</v>
      </c>
      <c r="M19" s="16">
        <v>0</v>
      </c>
      <c r="N19" s="14">
        <v>131298</v>
      </c>
      <c r="O19" s="16">
        <v>45435</v>
      </c>
      <c r="P19" s="48"/>
      <c r="T19" s="51"/>
    </row>
    <row r="20" spans="2:16" ht="12.75">
      <c r="B20" s="21"/>
      <c r="C20" s="22" t="s">
        <v>5</v>
      </c>
      <c r="D20" s="14"/>
      <c r="E20" s="43">
        <v>0</v>
      </c>
      <c r="F20" s="18">
        <v>0</v>
      </c>
      <c r="G20" s="43">
        <v>0</v>
      </c>
      <c r="H20" s="31">
        <v>0</v>
      </c>
      <c r="I20" s="19">
        <v>28959</v>
      </c>
      <c r="J20" s="31">
        <v>0</v>
      </c>
      <c r="K20" s="19">
        <v>29163</v>
      </c>
      <c r="L20" s="31">
        <v>0</v>
      </c>
      <c r="M20" s="20">
        <v>0</v>
      </c>
      <c r="N20" s="31">
        <v>0</v>
      </c>
      <c r="O20" s="20">
        <v>0</v>
      </c>
      <c r="P20" s="48"/>
    </row>
    <row r="21" spans="2:18" ht="12.75">
      <c r="B21" s="3"/>
      <c r="C21" s="17" t="s">
        <v>10</v>
      </c>
      <c r="D21" s="18">
        <v>26614</v>
      </c>
      <c r="E21" s="43">
        <v>76466</v>
      </c>
      <c r="F21" s="31">
        <v>18780</v>
      </c>
      <c r="G21" s="43">
        <v>45556</v>
      </c>
      <c r="H21" s="31">
        <v>73629</v>
      </c>
      <c r="I21" s="19">
        <v>75792</v>
      </c>
      <c r="J21" s="31">
        <v>148613</v>
      </c>
      <c r="K21" s="19">
        <v>18164</v>
      </c>
      <c r="L21" s="31">
        <v>0</v>
      </c>
      <c r="M21" s="20">
        <v>98243</v>
      </c>
      <c r="N21" s="31">
        <v>0</v>
      </c>
      <c r="O21" s="20">
        <v>121703</v>
      </c>
      <c r="P21" s="48"/>
      <c r="R21" s="48"/>
    </row>
    <row r="22" spans="2:16" ht="12.75">
      <c r="B22" s="21"/>
      <c r="C22" s="22" t="s">
        <v>7</v>
      </c>
      <c r="D22" s="18">
        <v>0</v>
      </c>
      <c r="E22" s="43">
        <v>218534</v>
      </c>
      <c r="F22" s="18">
        <v>0</v>
      </c>
      <c r="G22" s="43">
        <v>180733</v>
      </c>
      <c r="H22" s="31">
        <v>0</v>
      </c>
      <c r="I22" s="19">
        <v>241144</v>
      </c>
      <c r="J22" s="31">
        <v>0</v>
      </c>
      <c r="K22" s="19">
        <v>247893</v>
      </c>
      <c r="L22" s="31">
        <v>0</v>
      </c>
      <c r="M22" s="20">
        <v>287038</v>
      </c>
      <c r="N22" s="31">
        <v>0</v>
      </c>
      <c r="O22" s="20">
        <v>167240</v>
      </c>
      <c r="P22" s="48"/>
    </row>
    <row r="23" spans="2:16" ht="13.5" thickBot="1">
      <c r="B23" s="25"/>
      <c r="C23" s="17" t="s">
        <v>8</v>
      </c>
      <c r="D23" s="26">
        <v>194488</v>
      </c>
      <c r="E23" s="45">
        <v>0</v>
      </c>
      <c r="F23" s="18">
        <v>122827</v>
      </c>
      <c r="G23" s="45">
        <v>0</v>
      </c>
      <c r="H23" s="32">
        <v>121824</v>
      </c>
      <c r="I23" s="27">
        <v>123001</v>
      </c>
      <c r="J23" s="32">
        <v>183374</v>
      </c>
      <c r="K23" s="27">
        <v>0</v>
      </c>
      <c r="L23" s="32">
        <v>0</v>
      </c>
      <c r="M23" s="28">
        <v>178566</v>
      </c>
      <c r="N23" s="32">
        <v>0</v>
      </c>
      <c r="O23" s="28">
        <v>183844</v>
      </c>
      <c r="P23" s="48"/>
    </row>
    <row r="24" spans="2:16" ht="13.5" thickBot="1">
      <c r="B24" s="52" t="s">
        <v>11</v>
      </c>
      <c r="C24" s="53"/>
      <c r="D24" s="33">
        <f>D12+D18</f>
        <v>225526</v>
      </c>
      <c r="E24" s="46">
        <f aca="true" t="shared" si="2" ref="E24:O24">E18+E12</f>
        <v>3409959</v>
      </c>
      <c r="F24" s="46">
        <f t="shared" si="2"/>
        <v>521990</v>
      </c>
      <c r="G24" s="46">
        <f t="shared" si="2"/>
        <v>3828713</v>
      </c>
      <c r="H24" s="46">
        <f t="shared" si="2"/>
        <v>446208</v>
      </c>
      <c r="I24" s="46">
        <f t="shared" si="2"/>
        <v>4419826</v>
      </c>
      <c r="J24" s="46">
        <f t="shared" si="2"/>
        <v>1162437</v>
      </c>
      <c r="K24" s="46">
        <f t="shared" si="2"/>
        <v>3551459</v>
      </c>
      <c r="L24" s="46">
        <f t="shared" si="2"/>
        <v>0</v>
      </c>
      <c r="M24" s="46">
        <f t="shared" si="2"/>
        <v>4690229</v>
      </c>
      <c r="N24" s="46">
        <f t="shared" si="2"/>
        <v>131298</v>
      </c>
      <c r="O24" s="46">
        <f t="shared" si="2"/>
        <v>3645244</v>
      </c>
      <c r="P24" s="48"/>
    </row>
    <row r="25" spans="2:16" ht="13.5" thickBot="1">
      <c r="B25" s="9" t="s">
        <v>12</v>
      </c>
      <c r="C25" s="34"/>
      <c r="D25" s="56">
        <f>SUM(D24+E24)</f>
        <v>3635485</v>
      </c>
      <c r="E25" s="57"/>
      <c r="F25" s="56">
        <f>SUM(F24+G24)</f>
        <v>4350703</v>
      </c>
      <c r="G25" s="57"/>
      <c r="H25" s="56">
        <f>SUM(H24+I24)</f>
        <v>4866034</v>
      </c>
      <c r="I25" s="57"/>
      <c r="J25" s="56">
        <f>SUM(J24+K24)</f>
        <v>4713896</v>
      </c>
      <c r="K25" s="57"/>
      <c r="L25" s="56">
        <f>SUM(L24+M24)</f>
        <v>4690229</v>
      </c>
      <c r="M25" s="57"/>
      <c r="N25" s="56">
        <f>SUM(N24+O24)</f>
        <v>3776542</v>
      </c>
      <c r="O25" s="57"/>
      <c r="P25" s="48"/>
    </row>
    <row r="26" spans="2:16" ht="12.75">
      <c r="B26" s="35"/>
      <c r="C26" s="36"/>
      <c r="P26" s="48"/>
    </row>
    <row r="27" spans="2:16" ht="12.75">
      <c r="B27" s="40"/>
      <c r="C27" s="39"/>
      <c r="D27" s="55" t="s">
        <v>21</v>
      </c>
      <c r="E27" s="55"/>
      <c r="F27" s="55" t="s">
        <v>22</v>
      </c>
      <c r="G27" s="55"/>
      <c r="H27" s="55" t="s">
        <v>23</v>
      </c>
      <c r="I27" s="55"/>
      <c r="J27" s="55" t="s">
        <v>24</v>
      </c>
      <c r="K27" s="55"/>
      <c r="L27" s="55" t="s">
        <v>25</v>
      </c>
      <c r="M27" s="55"/>
      <c r="N27" s="55" t="s">
        <v>26</v>
      </c>
      <c r="O27" s="55"/>
      <c r="P27" s="48"/>
    </row>
    <row r="28" spans="2:16" ht="18" customHeight="1" thickBot="1">
      <c r="B28" s="3"/>
      <c r="C28" s="4" t="s">
        <v>0</v>
      </c>
      <c r="D28" s="5" t="s">
        <v>1</v>
      </c>
      <c r="E28" s="6" t="s">
        <v>2</v>
      </c>
      <c r="F28" s="5" t="s">
        <v>1</v>
      </c>
      <c r="G28" s="6" t="s">
        <v>2</v>
      </c>
      <c r="H28" s="5" t="s">
        <v>1</v>
      </c>
      <c r="I28" s="7" t="s">
        <v>2</v>
      </c>
      <c r="J28" s="5" t="s">
        <v>1</v>
      </c>
      <c r="K28" s="7" t="s">
        <v>2</v>
      </c>
      <c r="L28" s="5" t="s">
        <v>1</v>
      </c>
      <c r="M28" s="8" t="s">
        <v>2</v>
      </c>
      <c r="N28" s="5" t="s">
        <v>1</v>
      </c>
      <c r="O28" s="8" t="s">
        <v>2</v>
      </c>
      <c r="P28" s="48"/>
    </row>
    <row r="29" spans="2:18" ht="18" customHeight="1" thickBot="1">
      <c r="B29" s="9" t="s">
        <v>3</v>
      </c>
      <c r="C29" s="10"/>
      <c r="D29" s="11">
        <f aca="true" t="shared" si="3" ref="D29:O29">D30+D31+D32+D33+D34</f>
        <v>0</v>
      </c>
      <c r="E29" s="11">
        <f t="shared" si="3"/>
        <v>3561100</v>
      </c>
      <c r="F29" s="11">
        <f t="shared" si="3"/>
        <v>103070</v>
      </c>
      <c r="G29" s="11">
        <f t="shared" si="3"/>
        <v>3914069</v>
      </c>
      <c r="H29" s="11">
        <f t="shared" si="3"/>
        <v>101001</v>
      </c>
      <c r="I29" s="11">
        <f t="shared" si="3"/>
        <v>3831573</v>
      </c>
      <c r="J29" s="11">
        <f t="shared" si="3"/>
        <v>192667</v>
      </c>
      <c r="K29" s="11">
        <f t="shared" si="3"/>
        <v>3655846</v>
      </c>
      <c r="L29" s="11">
        <f t="shared" si="3"/>
        <v>221127</v>
      </c>
      <c r="M29" s="11">
        <f t="shared" si="3"/>
        <v>3925915</v>
      </c>
      <c r="N29" s="11">
        <f t="shared" si="3"/>
        <v>161353</v>
      </c>
      <c r="O29" s="11">
        <f t="shared" si="3"/>
        <v>3812369</v>
      </c>
      <c r="P29" s="48"/>
      <c r="R29" s="48"/>
    </row>
    <row r="30" spans="2:18" ht="18" customHeight="1">
      <c r="B30" s="12"/>
      <c r="C30" s="13" t="s">
        <v>4</v>
      </c>
      <c r="D30" s="14"/>
      <c r="E30" s="42">
        <v>3412205</v>
      </c>
      <c r="F30" s="14">
        <v>0</v>
      </c>
      <c r="G30" s="42">
        <v>3648618</v>
      </c>
      <c r="H30" s="14">
        <v>0</v>
      </c>
      <c r="I30" s="15">
        <v>3634229</v>
      </c>
      <c r="J30" s="14">
        <v>146733</v>
      </c>
      <c r="K30" s="15">
        <v>3218554</v>
      </c>
      <c r="L30" s="14">
        <v>221127</v>
      </c>
      <c r="M30" s="16">
        <v>3506943</v>
      </c>
      <c r="N30" s="14">
        <v>161353</v>
      </c>
      <c r="O30" s="16">
        <v>3341590</v>
      </c>
      <c r="P30" s="48"/>
      <c r="R30" s="48"/>
    </row>
    <row r="31" spans="2:16" ht="18" customHeight="1">
      <c r="B31" s="3"/>
      <c r="C31" s="17" t="s">
        <v>5</v>
      </c>
      <c r="D31" s="18"/>
      <c r="E31" s="43">
        <v>33845</v>
      </c>
      <c r="F31" s="43">
        <v>0</v>
      </c>
      <c r="G31" s="43">
        <v>52135</v>
      </c>
      <c r="H31" s="18">
        <v>27561</v>
      </c>
      <c r="I31" s="19">
        <v>22737</v>
      </c>
      <c r="J31" s="18">
        <v>0</v>
      </c>
      <c r="K31" s="19">
        <v>57347</v>
      </c>
      <c r="L31" s="18">
        <v>0</v>
      </c>
      <c r="M31" s="20">
        <v>96373</v>
      </c>
      <c r="N31" s="18">
        <v>0</v>
      </c>
      <c r="O31" s="20">
        <v>62884</v>
      </c>
      <c r="P31" s="48"/>
    </row>
    <row r="32" spans="2:16" ht="18" customHeight="1">
      <c r="B32" s="21"/>
      <c r="C32" s="22" t="s">
        <v>6</v>
      </c>
      <c r="D32" s="31"/>
      <c r="E32" s="43">
        <v>88349</v>
      </c>
      <c r="F32" s="43">
        <v>0</v>
      </c>
      <c r="G32" s="43">
        <v>155432</v>
      </c>
      <c r="H32" s="18">
        <v>0</v>
      </c>
      <c r="I32" s="19">
        <v>149547</v>
      </c>
      <c r="J32" s="18">
        <v>0</v>
      </c>
      <c r="K32" s="19">
        <v>367056</v>
      </c>
      <c r="L32" s="18">
        <v>0</v>
      </c>
      <c r="M32" s="20">
        <v>155506</v>
      </c>
      <c r="N32" s="18">
        <v>0</v>
      </c>
      <c r="O32" s="20">
        <v>268294</v>
      </c>
      <c r="P32" s="48"/>
    </row>
    <row r="33" spans="2:16" ht="18" customHeight="1">
      <c r="B33" s="21"/>
      <c r="C33" s="22" t="s">
        <v>7</v>
      </c>
      <c r="D33" s="18"/>
      <c r="E33" s="44">
        <v>0</v>
      </c>
      <c r="F33" s="44">
        <v>103070</v>
      </c>
      <c r="G33" s="44">
        <v>28636</v>
      </c>
      <c r="H33" s="18">
        <v>73440</v>
      </c>
      <c r="I33" s="23">
        <v>0</v>
      </c>
      <c r="J33" s="18">
        <v>45934</v>
      </c>
      <c r="K33" s="23">
        <v>0</v>
      </c>
      <c r="L33" s="18">
        <v>0</v>
      </c>
      <c r="M33" s="24">
        <v>122948</v>
      </c>
      <c r="N33" s="18">
        <v>0</v>
      </c>
      <c r="O33" s="24">
        <v>94323</v>
      </c>
      <c r="P33" s="48"/>
    </row>
    <row r="34" spans="2:16" ht="18" customHeight="1" thickBot="1">
      <c r="B34" s="25"/>
      <c r="C34" s="17" t="s">
        <v>8</v>
      </c>
      <c r="D34" s="26"/>
      <c r="E34" s="45">
        <v>26701</v>
      </c>
      <c r="F34" s="14">
        <v>0</v>
      </c>
      <c r="G34" s="45">
        <f>29248</f>
        <v>29248</v>
      </c>
      <c r="H34" s="26">
        <v>0</v>
      </c>
      <c r="I34" s="27">
        <v>25060</v>
      </c>
      <c r="J34" s="26">
        <v>0</v>
      </c>
      <c r="K34" s="27">
        <v>12889</v>
      </c>
      <c r="L34" s="26">
        <v>0</v>
      </c>
      <c r="M34" s="28">
        <f>44145</f>
        <v>44145</v>
      </c>
      <c r="N34" s="26">
        <v>0</v>
      </c>
      <c r="O34" s="28">
        <v>45278</v>
      </c>
      <c r="P34" s="48"/>
    </row>
    <row r="35" spans="2:16" ht="18" customHeight="1" thickBot="1">
      <c r="B35" s="29" t="s">
        <v>9</v>
      </c>
      <c r="C35" s="30"/>
      <c r="D35" s="11">
        <f aca="true" t="shared" si="4" ref="D35:O35">D36+D37+D38+D39+D40</f>
        <v>130387</v>
      </c>
      <c r="E35" s="11">
        <f t="shared" si="4"/>
        <v>364107</v>
      </c>
      <c r="F35" s="11">
        <f t="shared" si="4"/>
        <v>74550</v>
      </c>
      <c r="G35" s="11">
        <f t="shared" si="4"/>
        <v>302057</v>
      </c>
      <c r="H35" s="11">
        <f t="shared" si="4"/>
        <v>139262</v>
      </c>
      <c r="I35" s="11">
        <f t="shared" si="4"/>
        <v>401566</v>
      </c>
      <c r="J35" s="11">
        <f t="shared" si="4"/>
        <v>158053</v>
      </c>
      <c r="K35" s="11">
        <f t="shared" si="4"/>
        <v>498524</v>
      </c>
      <c r="L35" s="11">
        <f t="shared" si="4"/>
        <v>204436</v>
      </c>
      <c r="M35" s="11">
        <f t="shared" si="4"/>
        <v>437168</v>
      </c>
      <c r="N35" s="11">
        <f t="shared" si="4"/>
        <v>175073</v>
      </c>
      <c r="O35" s="11">
        <f t="shared" si="4"/>
        <v>752010</v>
      </c>
      <c r="P35" s="48"/>
    </row>
    <row r="36" spans="2:16" ht="18" customHeight="1">
      <c r="B36" s="2"/>
      <c r="C36" s="17" t="s">
        <v>4</v>
      </c>
      <c r="D36" s="14">
        <v>0</v>
      </c>
      <c r="E36" s="42">
        <v>219563</v>
      </c>
      <c r="F36" s="14">
        <v>0</v>
      </c>
      <c r="G36" s="42">
        <v>34578</v>
      </c>
      <c r="H36" s="14">
        <v>27907</v>
      </c>
      <c r="I36" s="15">
        <v>194729</v>
      </c>
      <c r="J36" s="14">
        <v>0</v>
      </c>
      <c r="K36" s="15">
        <v>271053</v>
      </c>
      <c r="L36" s="14">
        <v>146127</v>
      </c>
      <c r="M36" s="16">
        <v>96762</v>
      </c>
      <c r="N36" s="14">
        <v>138105</v>
      </c>
      <c r="O36" s="16">
        <v>230021</v>
      </c>
      <c r="P36" s="48"/>
    </row>
    <row r="37" spans="2:16" ht="12.75">
      <c r="B37" s="21"/>
      <c r="C37" s="22" t="s">
        <v>5</v>
      </c>
      <c r="D37" s="47">
        <v>0</v>
      </c>
      <c r="E37" s="43">
        <v>0</v>
      </c>
      <c r="F37" s="14">
        <v>0</v>
      </c>
      <c r="G37" s="43">
        <v>534</v>
      </c>
      <c r="H37" s="31">
        <v>0</v>
      </c>
      <c r="I37" s="19">
        <v>0</v>
      </c>
      <c r="J37" s="31">
        <v>0</v>
      </c>
      <c r="K37" s="19">
        <v>0</v>
      </c>
      <c r="L37" s="31">
        <v>0</v>
      </c>
      <c r="M37" s="20">
        <v>0</v>
      </c>
      <c r="N37" s="31">
        <v>0</v>
      </c>
      <c r="O37" s="20">
        <v>0</v>
      </c>
      <c r="P37" s="48"/>
    </row>
    <row r="38" spans="2:16" ht="12.75">
      <c r="B38" s="3"/>
      <c r="C38" s="17" t="s">
        <v>10</v>
      </c>
      <c r="D38" s="31">
        <v>68161</v>
      </c>
      <c r="E38" s="43">
        <v>24619</v>
      </c>
      <c r="F38" s="31">
        <v>74550</v>
      </c>
      <c r="G38" s="43">
        <v>35720</v>
      </c>
      <c r="H38" s="31">
        <v>111355</v>
      </c>
      <c r="I38" s="19">
        <v>36170</v>
      </c>
      <c r="J38" s="31">
        <v>34545</v>
      </c>
      <c r="K38" s="19">
        <v>66692</v>
      </c>
      <c r="L38" s="31">
        <v>18108</v>
      </c>
      <c r="M38" s="20">
        <v>34912</v>
      </c>
      <c r="N38" s="31">
        <v>36968</v>
      </c>
      <c r="O38" s="20">
        <v>90480</v>
      </c>
      <c r="P38" s="48"/>
    </row>
    <row r="39" spans="2:16" ht="12.75">
      <c r="B39" s="21"/>
      <c r="C39" s="22" t="s">
        <v>7</v>
      </c>
      <c r="D39" s="18">
        <v>0</v>
      </c>
      <c r="E39" s="43">
        <v>79325</v>
      </c>
      <c r="F39" s="31">
        <v>0</v>
      </c>
      <c r="G39" s="43">
        <v>95950</v>
      </c>
      <c r="H39" s="31">
        <v>0</v>
      </c>
      <c r="I39" s="19">
        <v>43700</v>
      </c>
      <c r="J39" s="31">
        <v>0</v>
      </c>
      <c r="K39" s="19">
        <v>56408</v>
      </c>
      <c r="L39" s="31">
        <v>0</v>
      </c>
      <c r="M39" s="20">
        <v>0</v>
      </c>
      <c r="N39" s="31">
        <v>0</v>
      </c>
      <c r="O39" s="20">
        <v>162548</v>
      </c>
      <c r="P39" s="48"/>
    </row>
    <row r="40" spans="2:16" ht="13.5" thickBot="1">
      <c r="B40" s="25"/>
      <c r="C40" s="17" t="s">
        <v>8</v>
      </c>
      <c r="D40" s="32">
        <v>62226</v>
      </c>
      <c r="E40" s="45">
        <v>40600</v>
      </c>
      <c r="F40" s="43">
        <v>0</v>
      </c>
      <c r="G40" s="43">
        <v>135275</v>
      </c>
      <c r="H40" s="32">
        <v>0</v>
      </c>
      <c r="I40" s="27">
        <v>126967</v>
      </c>
      <c r="J40" s="32">
        <v>123508</v>
      </c>
      <c r="K40" s="27">
        <v>104371</v>
      </c>
      <c r="L40" s="32">
        <v>40201</v>
      </c>
      <c r="M40" s="28">
        <v>305494</v>
      </c>
      <c r="N40" s="32">
        <v>0</v>
      </c>
      <c r="O40" s="28">
        <v>268961</v>
      </c>
      <c r="P40" s="48"/>
    </row>
    <row r="41" spans="2:16" ht="13.5" thickBot="1">
      <c r="B41" s="52" t="s">
        <v>11</v>
      </c>
      <c r="C41" s="53"/>
      <c r="D41" s="33">
        <f aca="true" t="shared" si="5" ref="D41:O41">D35+D29</f>
        <v>130387</v>
      </c>
      <c r="E41" s="33">
        <f t="shared" si="5"/>
        <v>3925207</v>
      </c>
      <c r="F41" s="33">
        <f t="shared" si="5"/>
        <v>177620</v>
      </c>
      <c r="G41" s="33">
        <f t="shared" si="5"/>
        <v>4216126</v>
      </c>
      <c r="H41" s="33">
        <f t="shared" si="5"/>
        <v>240263</v>
      </c>
      <c r="I41" s="33">
        <f t="shared" si="5"/>
        <v>4233139</v>
      </c>
      <c r="J41" s="33">
        <f t="shared" si="5"/>
        <v>350720</v>
      </c>
      <c r="K41" s="33">
        <f t="shared" si="5"/>
        <v>4154370</v>
      </c>
      <c r="L41" s="33">
        <f t="shared" si="5"/>
        <v>425563</v>
      </c>
      <c r="M41" s="33">
        <f t="shared" si="5"/>
        <v>4363083</v>
      </c>
      <c r="N41" s="33">
        <f t="shared" si="5"/>
        <v>336426</v>
      </c>
      <c r="O41" s="33">
        <f t="shared" si="5"/>
        <v>4564379</v>
      </c>
      <c r="P41" s="48"/>
    </row>
    <row r="42" spans="2:16" ht="13.5" thickBot="1">
      <c r="B42" s="9" t="s">
        <v>12</v>
      </c>
      <c r="C42" s="34"/>
      <c r="D42" s="56">
        <f>D41+E41</f>
        <v>4055594</v>
      </c>
      <c r="E42" s="57"/>
      <c r="F42" s="56">
        <f>F41+G41</f>
        <v>4393746</v>
      </c>
      <c r="G42" s="57"/>
      <c r="H42" s="56">
        <f>H41+I41</f>
        <v>4473402</v>
      </c>
      <c r="I42" s="57"/>
      <c r="J42" s="56">
        <f>J41+K41</f>
        <v>4505090</v>
      </c>
      <c r="K42" s="57"/>
      <c r="L42" s="56">
        <f>L41+M41</f>
        <v>4788646</v>
      </c>
      <c r="M42" s="57"/>
      <c r="N42" s="56">
        <f>N41+O41</f>
        <v>4900805</v>
      </c>
      <c r="O42" s="57"/>
      <c r="P42" s="48"/>
    </row>
    <row r="44" spans="2:7" ht="12.75">
      <c r="B44" s="58" t="s">
        <v>29</v>
      </c>
      <c r="C44" s="55"/>
      <c r="D44" s="55"/>
      <c r="E44" s="55"/>
      <c r="F44" s="59">
        <f>D25+F25+H25+J25+L25+N25+D42+F42+H42+J42+L42+N42</f>
        <v>53150172</v>
      </c>
      <c r="G44" s="60"/>
    </row>
    <row r="46" spans="2:7" ht="12.75">
      <c r="B46" s="58" t="s">
        <v>27</v>
      </c>
      <c r="C46" s="55"/>
      <c r="D46" s="55"/>
      <c r="E46" s="55"/>
      <c r="F46" s="61">
        <v>738</v>
      </c>
      <c r="G46" s="60"/>
    </row>
  </sheetData>
  <sheetProtection/>
  <mergeCells count="33">
    <mergeCell ref="B44:E44"/>
    <mergeCell ref="F44:G44"/>
    <mergeCell ref="B46:E46"/>
    <mergeCell ref="F46:G46"/>
    <mergeCell ref="D42:E42"/>
    <mergeCell ref="F42:G42"/>
    <mergeCell ref="H42:I42"/>
    <mergeCell ref="J42:K42"/>
    <mergeCell ref="L42:M42"/>
    <mergeCell ref="N42:O42"/>
    <mergeCell ref="D27:E27"/>
    <mergeCell ref="F27:G27"/>
    <mergeCell ref="H27:I27"/>
    <mergeCell ref="J27:K27"/>
    <mergeCell ref="L27:M27"/>
    <mergeCell ref="N27:O27"/>
    <mergeCell ref="N10:O10"/>
    <mergeCell ref="D25:E25"/>
    <mergeCell ref="F25:G25"/>
    <mergeCell ref="H25:I25"/>
    <mergeCell ref="J25:K25"/>
    <mergeCell ref="L25:M25"/>
    <mergeCell ref="N25:O25"/>
    <mergeCell ref="B24:C24"/>
    <mergeCell ref="B41:C41"/>
    <mergeCell ref="B6:M6"/>
    <mergeCell ref="B7:M7"/>
    <mergeCell ref="B8:M8"/>
    <mergeCell ref="D10:E10"/>
    <mergeCell ref="F10:G10"/>
    <mergeCell ref="H10:I10"/>
    <mergeCell ref="J10:K10"/>
    <mergeCell ref="L10:M10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COMPANHIA DOCAS DE SÃO SEBASTIÃO</dc:creator>
  <cp:keywords/>
  <dc:description/>
  <cp:lastModifiedBy>flavia.correa</cp:lastModifiedBy>
  <cp:lastPrinted>2019-11-06T17:02:09Z</cp:lastPrinted>
  <dcterms:created xsi:type="dcterms:W3CDTF">2008-04-09T17:25:14Z</dcterms:created>
  <dcterms:modified xsi:type="dcterms:W3CDTF">2022-01-06T13:50:53Z</dcterms:modified>
  <cp:category/>
  <cp:version/>
  <cp:contentType/>
  <cp:contentStatus/>
</cp:coreProperties>
</file>